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Dotace - spolky\2022\"/>
    </mc:Choice>
  </mc:AlternateContent>
  <bookViews>
    <workbookView xWindow="0" yWindow="0" windowWidth="28800" windowHeight="12585"/>
  </bookViews>
  <sheets>
    <sheet name="Návrh rozdělení dotací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C26" i="1"/>
  <c r="C25" i="1"/>
  <c r="C24" i="1"/>
  <c r="J16" i="1" l="1"/>
  <c r="J17" i="1"/>
  <c r="J18" i="1"/>
  <c r="J19" i="1"/>
  <c r="J6" i="1"/>
  <c r="J7" i="1"/>
  <c r="J8" i="1"/>
  <c r="J9" i="1"/>
  <c r="J10" i="1"/>
  <c r="J11" i="1"/>
  <c r="J12" i="1"/>
  <c r="J13" i="1"/>
  <c r="J14" i="1"/>
  <c r="J5" i="1"/>
  <c r="F21" i="1" l="1"/>
  <c r="E21" i="1"/>
  <c r="D21" i="1"/>
  <c r="I17" i="1" l="1"/>
  <c r="I13" i="1"/>
  <c r="I9" i="1"/>
  <c r="I5" i="1"/>
  <c r="I16" i="1"/>
  <c r="I12" i="1"/>
  <c r="I8" i="1"/>
  <c r="I19" i="1"/>
  <c r="I11" i="1"/>
  <c r="I7" i="1"/>
  <c r="I18" i="1"/>
  <c r="I14" i="1"/>
  <c r="I10" i="1"/>
  <c r="I6" i="1"/>
  <c r="C27" i="1"/>
  <c r="C28" i="1" l="1"/>
</calcChain>
</file>

<file path=xl/sharedStrings.xml><?xml version="1.0" encoding="utf-8"?>
<sst xmlns="http://schemas.openxmlformats.org/spreadsheetml/2006/main" count="79" uniqueCount="64">
  <si>
    <t>Název spolku</t>
  </si>
  <si>
    <t>TJ Sdružení chovatelů a přátel koní Sobotín</t>
  </si>
  <si>
    <t>Účel dotace</t>
  </si>
  <si>
    <t>Římskokatolická farnost Sobotín</t>
  </si>
  <si>
    <t>CELKEM</t>
  </si>
  <si>
    <t>příloha č. 1</t>
  </si>
  <si>
    <t>………………………….</t>
  </si>
  <si>
    <t>§ 3429</t>
  </si>
  <si>
    <t>§ 4351</t>
  </si>
  <si>
    <t>§ 3419</t>
  </si>
  <si>
    <t>§ 2143</t>
  </si>
  <si>
    <t>§ 3429 - ostatní zájmová činnost a rekreace</t>
  </si>
  <si>
    <t>§ 3419 - ostatní tělovýchovná jednota</t>
  </si>
  <si>
    <t>§ 4351 - osobní, asistenční služba a podpora</t>
  </si>
  <si>
    <t xml:space="preserve">§ 2143 - cestovní ruch </t>
  </si>
  <si>
    <t>Částka</t>
  </si>
  <si>
    <t>Paragraf dle rozpočtové skladby</t>
  </si>
  <si>
    <t xml:space="preserve">SK Petrov - Sobotín </t>
  </si>
  <si>
    <t>Spolek pro děti a mládež-SOL</t>
  </si>
  <si>
    <t>Jeseníky - Sdružení cestovního ruchu</t>
  </si>
  <si>
    <t>TJ Omega Sobotín, z. s.</t>
  </si>
  <si>
    <t>Centrum sociálních služeb Pomněnka, z.ú.</t>
  </si>
  <si>
    <t>Ženy Sobotína, z.s.</t>
  </si>
  <si>
    <t>RC Vikýrek, z.s.</t>
  </si>
  <si>
    <t>TJ Sokol Sobotín - Petrov nad Desnou, z.s.</t>
  </si>
  <si>
    <t>Sbor dobrovolných hasičů Sobotín</t>
  </si>
  <si>
    <t>§ 5512 - požární ochrana - dobrovolná část</t>
  </si>
  <si>
    <t>§ 5512</t>
  </si>
  <si>
    <t>Spolek rodičů údolí Desné</t>
  </si>
  <si>
    <t>Diakonie ČCE - středisko v Sobotíně</t>
  </si>
  <si>
    <t>Schválená částka na rok 2020</t>
  </si>
  <si>
    <t>X</t>
  </si>
  <si>
    <t>XXX</t>
  </si>
  <si>
    <t xml:space="preserve">Hospic a Svatém Kopečku </t>
  </si>
  <si>
    <t>Úhrada výdajů spojených s údržbou lyžařských běžeckých tras v Jeseníkách a provozem zimního SKIbusu na Červenohorské sedlo.</t>
  </si>
  <si>
    <t>§ dle rozpoč.
skladby</t>
  </si>
  <si>
    <t>ZO Českého zahrádkářského svazu Sobotín</t>
  </si>
  <si>
    <t>% z žádostí</t>
  </si>
  <si>
    <t>% z požadované částky</t>
  </si>
  <si>
    <r>
      <t xml:space="preserve">        </t>
    </r>
    <r>
      <rPr>
        <b/>
        <sz val="20"/>
        <color theme="1"/>
        <rFont val="Times New Roman"/>
        <family val="1"/>
        <charset val="238"/>
      </rPr>
      <t>Rozdělení neinvestičních příspěvků pro spolky Obce Sobotín na rok 2022</t>
    </r>
  </si>
  <si>
    <t>Schválená částka na rok 2021</t>
  </si>
  <si>
    <t>Požadovaná částka na rok 2022</t>
  </si>
  <si>
    <t>Armáda spásy Šumperk</t>
  </si>
  <si>
    <t xml:space="preserve">       Josef Hroch</t>
  </si>
  <si>
    <t xml:space="preserve">     místostarosta obce</t>
  </si>
  <si>
    <t>Příspěvek na poháry, ceny pro soutěžící a technické zajištění soutěže Holba Cup 2022 v Sobotíně, příspěvek na materiálně technické zabezpečení soutěžních družstev reprezentujících obec, přípěvek na přípravu hasičů v rámci JPO obce, přípěvek na pořádání akce (Rozsvěcení vánočního stromu s mikulášskou nadílkou a vánoční dílnou pro děti)</t>
  </si>
  <si>
    <t>Příspěvek na nákup materiálu na výrobu upomínkových a propagačních předmětů, podpora tvůrčí činnosti ZŠ Sobotín - keramický kroužek.</t>
  </si>
  <si>
    <t>Přípěvek na pořádání příměstských táborů, propagaci a dovybavení sportoviště o sportovní pomůcky a na další potřeby vázáné k této činnosti, příspěvek na organizaci akce Omega Cup - Nejen závody na koních.</t>
  </si>
  <si>
    <t>Příspěvek na částečnou úhradu při zajištění členů na sportovních akcích (doprava, organizace soutěže, nákup dresů, sportovních pomůcek, odměny trenérům, pronájem tělocvičny pro zimní období), částečné zajištění údržby a provozu sportovního areálu a materiál na údržbu hřiště.</t>
  </si>
  <si>
    <t>Zajištění průběžného financování provozních a materiálových nákladů soc. služeb pro osoby bez domova v Centru sociálních služeb, Vikýřovická 1495 (nákup čistících prostředků, hygienických potřeb, náklady na údržbu, energie.</t>
  </si>
  <si>
    <t>Úhrada nákladu na energii v seniorských pobytových střediscích. Materiální náklady pro provoz osobní asistece klientům.</t>
  </si>
  <si>
    <t>Příspěvek na úhradu nákladů (mzdy, lektorné), nájemné, kancelářské a výtvarné potřeby a materiál potřebný k realizaci aktivit, vstupné, dopravné.</t>
  </si>
  <si>
    <t>Doprovodné aktivity na jednorázové akce pro rodiny s dětmi, právní a ekonomické služby. Úhrada nákladů na materiál pro vedení na aktivity pro rodiče s dětmi, nájemné.</t>
  </si>
  <si>
    <t>Realizace volnočasových aktivit - výdaje na akci Velikonoční dílna, Vyhánění Morany, Rozloučení s prázdninami, Adventní dílna, ceny, pohoštění a materiál na zajištění akcí.</t>
  </si>
  <si>
    <t>Příspěvek na sportovní kroužek pro děti. Úhrada nákladů na ceny pro vítěze pořádaných akcí, pronájem tělocvičny.</t>
  </si>
  <si>
    <t xml:space="preserve">Úhrada nákladů spojená s přípravou a realizací výstav, nákup materiálu pro práci s dětmi, úhrada autobusu na zájezd. </t>
  </si>
  <si>
    <t>Na činnost a provoz organizace.</t>
  </si>
  <si>
    <t>Zajištění provozu zařízení, provozní náklady (energie a opravy, materiál na údržbu)</t>
  </si>
  <si>
    <t xml:space="preserve">Úhrada nákladů na činnost spolku a provozní náklady. Zajištění sportovní činnosti (startovné na závodech, licenční poplatky ČJF, pojistné). Příspěvek na zavedení osvětlení zastřešené kruhové cvičné plochy. Nákup sportovního vybavení jezdců a koní a nákup krmení pro koně. </t>
  </si>
  <si>
    <t>V letošním roce nepodali žádost.</t>
  </si>
  <si>
    <t>Schválená částka na rok 2022</t>
  </si>
  <si>
    <t>Rozdělení finančních příspěvků ve smyslu podpory a rozvoje činnosti v obci na sociální služby, zdravotnictví, tělovýchovu a sport, kulturu, vzdělávání a vědu, ochranu životního prostředí a další odborné činnosti v obci Sobotín na rok 2022 bylo schváleno na 25. Zastupitelstvu obce Sobotín ze dne 31.5.2022, pod usnesením č. 25/18</t>
  </si>
  <si>
    <t>V Sobotíně dne 31.5.2022</t>
  </si>
  <si>
    <t>Vyhotovila: Veronika Špačková, 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</si>
</sst>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6" fillId="0" borderId="0" xfId="1" applyFont="1" applyFill="1"/>
    <xf numFmtId="0" fontId="6" fillId="0" borderId="0" xfId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1" xfId="0" applyFont="1" applyBorder="1"/>
    <xf numFmtId="0" fontId="1" fillId="0" borderId="3" xfId="0" applyFont="1" applyBorder="1"/>
    <xf numFmtId="0" fontId="1" fillId="0" borderId="5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1" applyFont="1" applyAlignment="1"/>
    <xf numFmtId="0" fontId="6" fillId="0" borderId="0" xfId="1" applyFont="1" applyAlignment="1">
      <alignment vertical="center"/>
    </xf>
    <xf numFmtId="0" fontId="11" fillId="0" borderId="0" xfId="0" applyFont="1"/>
    <xf numFmtId="0" fontId="8" fillId="0" borderId="12" xfId="0" applyFont="1" applyBorder="1" applyAlignment="1">
      <alignment wrapText="1"/>
    </xf>
    <xf numFmtId="0" fontId="1" fillId="0" borderId="14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2" fontId="20" fillId="0" borderId="0" xfId="0" applyNumberFormat="1" applyFont="1"/>
    <xf numFmtId="0" fontId="19" fillId="7" borderId="1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2" applyFont="1" applyAlignment="1">
      <alignment horizontal="justify" vertical="center" wrapText="1"/>
    </xf>
    <xf numFmtId="0" fontId="4" fillId="0" borderId="0" xfId="2" applyAlignment="1"/>
    <xf numFmtId="0" fontId="2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ABE9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5" zoomScale="70" zoomScaleNormal="70" workbookViewId="0">
      <selection sqref="A1:G38"/>
    </sheetView>
  </sheetViews>
  <sheetFormatPr defaultRowHeight="15" x14ac:dyDescent="0.25"/>
  <cols>
    <col min="1" max="1" width="38.42578125" style="1" customWidth="1"/>
    <col min="2" max="2" width="63.42578125" style="1" customWidth="1"/>
    <col min="3" max="3" width="12.28515625" style="1" customWidth="1"/>
    <col min="4" max="4" width="13.7109375" style="21" customWidth="1"/>
    <col min="5" max="5" width="13.42578125" style="21" customWidth="1"/>
    <col min="6" max="6" width="15.5703125" style="1" customWidth="1"/>
    <col min="7" max="7" width="16.85546875" style="1" customWidth="1"/>
    <col min="8" max="8" width="19" style="1" customWidth="1"/>
    <col min="9" max="9" width="8.7109375" style="1" customWidth="1"/>
    <col min="10" max="10" width="14.85546875" style="1" customWidth="1"/>
    <col min="11" max="16384" width="9.140625" style="1"/>
  </cols>
  <sheetData>
    <row r="1" spans="1:14" x14ac:dyDescent="0.25">
      <c r="A1" s="1" t="s">
        <v>5</v>
      </c>
    </row>
    <row r="2" spans="1:14" ht="25.5" x14ac:dyDescent="0.35">
      <c r="A2" s="74" t="s">
        <v>39</v>
      </c>
      <c r="B2" s="74"/>
      <c r="C2" s="74"/>
      <c r="D2" s="74"/>
      <c r="E2" s="74"/>
      <c r="F2" s="74"/>
      <c r="G2" s="74"/>
    </row>
    <row r="3" spans="1:14" ht="10.5" customHeight="1" thickBot="1" x14ac:dyDescent="0.35">
      <c r="A3" s="2"/>
    </row>
    <row r="4" spans="1:14" ht="57" thickBot="1" x14ac:dyDescent="0.3">
      <c r="A4" s="29" t="s">
        <v>0</v>
      </c>
      <c r="B4" s="30" t="s">
        <v>2</v>
      </c>
      <c r="C4" s="58" t="s">
        <v>35</v>
      </c>
      <c r="D4" s="61" t="s">
        <v>30</v>
      </c>
      <c r="E4" s="59" t="s">
        <v>40</v>
      </c>
      <c r="F4" s="31" t="s">
        <v>41</v>
      </c>
      <c r="G4" s="32" t="s">
        <v>60</v>
      </c>
      <c r="I4" s="44" t="s">
        <v>37</v>
      </c>
      <c r="J4" s="44" t="s">
        <v>38</v>
      </c>
    </row>
    <row r="5" spans="1:14" ht="78.75" x14ac:dyDescent="0.25">
      <c r="A5" s="38" t="s">
        <v>1</v>
      </c>
      <c r="B5" s="68" t="s">
        <v>58</v>
      </c>
      <c r="C5" s="33" t="s">
        <v>7</v>
      </c>
      <c r="D5" s="60">
        <v>10000</v>
      </c>
      <c r="E5" s="62">
        <v>10000</v>
      </c>
      <c r="F5" s="46">
        <v>20000</v>
      </c>
      <c r="G5" s="41">
        <v>10000</v>
      </c>
      <c r="H5" s="69"/>
      <c r="I5" s="45">
        <f>100*F5/F21</f>
        <v>6.25</v>
      </c>
      <c r="J5" s="45">
        <f>100*G5/F5</f>
        <v>50</v>
      </c>
    </row>
    <row r="6" spans="1:14" ht="63" x14ac:dyDescent="0.25">
      <c r="A6" s="38" t="s">
        <v>20</v>
      </c>
      <c r="B6" s="68" t="s">
        <v>47</v>
      </c>
      <c r="C6" s="33" t="s">
        <v>7</v>
      </c>
      <c r="D6" s="50">
        <v>10000</v>
      </c>
      <c r="E6" s="63">
        <v>10000</v>
      </c>
      <c r="F6" s="47">
        <v>20000</v>
      </c>
      <c r="G6" s="42">
        <v>10000</v>
      </c>
      <c r="H6" s="69"/>
      <c r="I6" s="45">
        <f>100*F6/F21</f>
        <v>6.25</v>
      </c>
      <c r="J6" s="45">
        <f t="shared" ref="J6:J20" si="0">100*G6/F6</f>
        <v>50</v>
      </c>
      <c r="N6" s="26"/>
    </row>
    <row r="7" spans="1:14" ht="40.5" x14ac:dyDescent="0.25">
      <c r="A7" s="38" t="s">
        <v>29</v>
      </c>
      <c r="B7" s="68" t="s">
        <v>50</v>
      </c>
      <c r="C7" s="33" t="s">
        <v>8</v>
      </c>
      <c r="D7" s="50">
        <v>2000</v>
      </c>
      <c r="E7" s="63">
        <v>5000</v>
      </c>
      <c r="F7" s="47">
        <v>25000</v>
      </c>
      <c r="G7" s="42">
        <v>5000</v>
      </c>
      <c r="H7" s="69"/>
      <c r="I7" s="45">
        <f>100*F7/F21</f>
        <v>7.8125</v>
      </c>
      <c r="J7" s="45">
        <f t="shared" si="0"/>
        <v>20</v>
      </c>
    </row>
    <row r="8" spans="1:14" ht="47.25" x14ac:dyDescent="0.25">
      <c r="A8" s="38" t="s">
        <v>23</v>
      </c>
      <c r="B8" s="68" t="s">
        <v>52</v>
      </c>
      <c r="C8" s="33" t="s">
        <v>8</v>
      </c>
      <c r="D8" s="50">
        <v>1000</v>
      </c>
      <c r="E8" s="63">
        <v>1000</v>
      </c>
      <c r="F8" s="47">
        <v>8000</v>
      </c>
      <c r="G8" s="42">
        <v>1000</v>
      </c>
      <c r="H8" s="69"/>
      <c r="I8" s="45">
        <f>100*F8/F21</f>
        <v>2.5</v>
      </c>
      <c r="J8" s="45">
        <f t="shared" si="0"/>
        <v>12.5</v>
      </c>
    </row>
    <row r="9" spans="1:14" ht="60.75" x14ac:dyDescent="0.25">
      <c r="A9" s="38" t="s">
        <v>36</v>
      </c>
      <c r="B9" s="68" t="s">
        <v>55</v>
      </c>
      <c r="C9" s="34" t="s">
        <v>7</v>
      </c>
      <c r="D9" s="50">
        <v>6000</v>
      </c>
      <c r="E9" s="63">
        <v>6000</v>
      </c>
      <c r="F9" s="47">
        <v>15000</v>
      </c>
      <c r="G9" s="42">
        <v>5000</v>
      </c>
      <c r="H9" s="69"/>
      <c r="I9" s="45">
        <f>100*F9/F21</f>
        <v>4.6875</v>
      </c>
      <c r="J9" s="45">
        <f t="shared" si="0"/>
        <v>33.333333333333336</v>
      </c>
    </row>
    <row r="10" spans="1:14" ht="40.5" x14ac:dyDescent="0.25">
      <c r="A10" s="38" t="s">
        <v>24</v>
      </c>
      <c r="B10" s="68" t="s">
        <v>54</v>
      </c>
      <c r="C10" s="33" t="s">
        <v>9</v>
      </c>
      <c r="D10" s="50">
        <v>3000</v>
      </c>
      <c r="E10" s="63">
        <v>5000</v>
      </c>
      <c r="F10" s="47">
        <v>14000</v>
      </c>
      <c r="G10" s="42">
        <v>10000</v>
      </c>
      <c r="H10" s="69"/>
      <c r="I10" s="45">
        <f>100*F10/F21</f>
        <v>4.375</v>
      </c>
      <c r="J10" s="45">
        <f t="shared" si="0"/>
        <v>71.428571428571431</v>
      </c>
    </row>
    <row r="11" spans="1:14" ht="78.75" x14ac:dyDescent="0.25">
      <c r="A11" s="38" t="s">
        <v>17</v>
      </c>
      <c r="B11" s="68" t="s">
        <v>48</v>
      </c>
      <c r="C11" s="33" t="s">
        <v>9</v>
      </c>
      <c r="D11" s="50">
        <v>25000</v>
      </c>
      <c r="E11" s="63">
        <v>25000</v>
      </c>
      <c r="F11" s="48">
        <v>80000</v>
      </c>
      <c r="G11" s="42">
        <v>20000</v>
      </c>
      <c r="H11" s="69"/>
      <c r="I11" s="45">
        <f>100*F11/F21</f>
        <v>25</v>
      </c>
      <c r="J11" s="45">
        <f t="shared" si="0"/>
        <v>25</v>
      </c>
    </row>
    <row r="12" spans="1:14" ht="40.5" x14ac:dyDescent="0.25">
      <c r="A12" s="39" t="s">
        <v>21</v>
      </c>
      <c r="B12" s="68" t="s">
        <v>56</v>
      </c>
      <c r="C12" s="36" t="s">
        <v>8</v>
      </c>
      <c r="D12" s="50" t="s">
        <v>31</v>
      </c>
      <c r="E12" s="63">
        <v>3000</v>
      </c>
      <c r="F12" s="47">
        <v>5000</v>
      </c>
      <c r="G12" s="42">
        <v>2000</v>
      </c>
      <c r="H12" s="69"/>
      <c r="I12" s="45">
        <f>100*F12/F21</f>
        <v>1.5625</v>
      </c>
      <c r="J12" s="45">
        <f t="shared" si="0"/>
        <v>40</v>
      </c>
    </row>
    <row r="13" spans="1:14" ht="31.5" x14ac:dyDescent="0.25">
      <c r="A13" s="39" t="s">
        <v>33</v>
      </c>
      <c r="B13" s="68" t="s">
        <v>57</v>
      </c>
      <c r="C13" s="36" t="s">
        <v>8</v>
      </c>
      <c r="D13" s="50" t="s">
        <v>31</v>
      </c>
      <c r="E13" s="63">
        <v>0</v>
      </c>
      <c r="F13" s="47">
        <v>10000</v>
      </c>
      <c r="G13" s="42">
        <v>0</v>
      </c>
      <c r="H13" s="69"/>
      <c r="I13" s="45">
        <f>100*F13/F21</f>
        <v>3.125</v>
      </c>
      <c r="J13" s="45">
        <f t="shared" si="0"/>
        <v>0</v>
      </c>
    </row>
    <row r="14" spans="1:14" ht="47.25" x14ac:dyDescent="0.25">
      <c r="A14" s="38" t="s">
        <v>22</v>
      </c>
      <c r="B14" s="68" t="s">
        <v>46</v>
      </c>
      <c r="C14" s="33" t="s">
        <v>7</v>
      </c>
      <c r="D14" s="50">
        <v>2000</v>
      </c>
      <c r="E14" s="63">
        <v>2000</v>
      </c>
      <c r="F14" s="48">
        <v>2000</v>
      </c>
      <c r="G14" s="42">
        <v>2000</v>
      </c>
      <c r="H14" s="69"/>
      <c r="I14" s="45">
        <f>100*F14/F21</f>
        <v>0.625</v>
      </c>
      <c r="J14" s="45">
        <f t="shared" si="0"/>
        <v>100</v>
      </c>
    </row>
    <row r="15" spans="1:14" ht="40.5" x14ac:dyDescent="0.25">
      <c r="A15" s="38" t="s">
        <v>3</v>
      </c>
      <c r="B15" s="37" t="s">
        <v>59</v>
      </c>
      <c r="C15" s="33" t="s">
        <v>7</v>
      </c>
      <c r="D15" s="50">
        <v>2000</v>
      </c>
      <c r="E15" s="63">
        <v>2000</v>
      </c>
      <c r="F15" s="47" t="s">
        <v>32</v>
      </c>
      <c r="G15" s="42" t="s">
        <v>32</v>
      </c>
      <c r="H15" s="69"/>
      <c r="I15" s="45"/>
      <c r="J15" s="45"/>
    </row>
    <row r="16" spans="1:14" ht="47.25" x14ac:dyDescent="0.25">
      <c r="A16" s="38" t="s">
        <v>18</v>
      </c>
      <c r="B16" s="68" t="s">
        <v>53</v>
      </c>
      <c r="C16" s="33" t="s">
        <v>7</v>
      </c>
      <c r="D16" s="50">
        <v>3000</v>
      </c>
      <c r="E16" s="63">
        <v>3000</v>
      </c>
      <c r="F16" s="47">
        <v>6000</v>
      </c>
      <c r="G16" s="42">
        <v>3000</v>
      </c>
      <c r="H16" s="69"/>
      <c r="I16" s="45">
        <f>100*F16/F21</f>
        <v>1.875</v>
      </c>
      <c r="J16" s="45">
        <f>100*G16/F16</f>
        <v>50</v>
      </c>
    </row>
    <row r="17" spans="1:10" ht="47.25" x14ac:dyDescent="0.25">
      <c r="A17" s="38" t="s">
        <v>28</v>
      </c>
      <c r="B17" s="68" t="s">
        <v>51</v>
      </c>
      <c r="C17" s="33" t="s">
        <v>7</v>
      </c>
      <c r="D17" s="50">
        <v>3000</v>
      </c>
      <c r="E17" s="63">
        <v>5000</v>
      </c>
      <c r="F17" s="47">
        <v>60000</v>
      </c>
      <c r="G17" s="42">
        <v>5000</v>
      </c>
      <c r="H17" s="69"/>
      <c r="I17" s="45">
        <f>100*F17/F21</f>
        <v>18.75</v>
      </c>
      <c r="J17" s="45">
        <f t="shared" si="0"/>
        <v>8.3333333333333339</v>
      </c>
    </row>
    <row r="18" spans="1:10" ht="40.5" x14ac:dyDescent="0.25">
      <c r="A18" s="38" t="s">
        <v>19</v>
      </c>
      <c r="B18" s="68" t="s">
        <v>34</v>
      </c>
      <c r="C18" s="33" t="s">
        <v>10</v>
      </c>
      <c r="D18" s="50">
        <v>2000</v>
      </c>
      <c r="E18" s="63">
        <v>3000</v>
      </c>
      <c r="F18" s="47">
        <v>20000</v>
      </c>
      <c r="G18" s="42">
        <v>3000</v>
      </c>
      <c r="H18" s="69"/>
      <c r="I18" s="45">
        <f>100*F18/F21</f>
        <v>6.25</v>
      </c>
      <c r="J18" s="45">
        <f t="shared" si="0"/>
        <v>15</v>
      </c>
    </row>
    <row r="19" spans="1:10" ht="94.5" x14ac:dyDescent="0.25">
      <c r="A19" s="40" t="s">
        <v>25</v>
      </c>
      <c r="B19" s="67" t="s">
        <v>45</v>
      </c>
      <c r="C19" s="35" t="s">
        <v>27</v>
      </c>
      <c r="D19" s="50">
        <v>30000</v>
      </c>
      <c r="E19" s="64">
        <v>20000</v>
      </c>
      <c r="F19" s="49">
        <v>20000</v>
      </c>
      <c r="G19" s="43">
        <v>20000</v>
      </c>
      <c r="H19" s="69"/>
      <c r="I19" s="45">
        <f>100*F19/F21</f>
        <v>6.25</v>
      </c>
      <c r="J19" s="45">
        <f t="shared" si="0"/>
        <v>100</v>
      </c>
    </row>
    <row r="20" spans="1:10" ht="63.75" thickBot="1" x14ac:dyDescent="0.3">
      <c r="A20" s="40" t="s">
        <v>42</v>
      </c>
      <c r="B20" s="67" t="s">
        <v>49</v>
      </c>
      <c r="C20" s="35" t="s">
        <v>8</v>
      </c>
      <c r="D20" s="51" t="s">
        <v>31</v>
      </c>
      <c r="E20" s="64" t="s">
        <v>32</v>
      </c>
      <c r="F20" s="65">
        <v>15000</v>
      </c>
      <c r="G20" s="66">
        <v>4000</v>
      </c>
      <c r="H20" s="69"/>
      <c r="I20" s="45"/>
      <c r="J20" s="45">
        <f t="shared" si="0"/>
        <v>26.666666666666668</v>
      </c>
    </row>
    <row r="21" spans="1:10" ht="21" thickBot="1" x14ac:dyDescent="0.3">
      <c r="A21" s="52" t="s">
        <v>4</v>
      </c>
      <c r="B21" s="53"/>
      <c r="C21" s="54"/>
      <c r="D21" s="55">
        <f>SUM(D5:D20)</f>
        <v>99000</v>
      </c>
      <c r="E21" s="55">
        <f>SUM(E5:E20)</f>
        <v>100000</v>
      </c>
      <c r="F21" s="56">
        <f>SUM(F5:F20)</f>
        <v>320000</v>
      </c>
      <c r="G21" s="57">
        <f>SUM(G5:G20)</f>
        <v>100000</v>
      </c>
      <c r="H21" s="70"/>
    </row>
    <row r="22" spans="1:10" ht="19.5" thickBot="1" x14ac:dyDescent="0.3">
      <c r="A22" s="16"/>
      <c r="B22" s="17"/>
      <c r="C22" s="18"/>
      <c r="D22" s="22"/>
      <c r="E22" s="22"/>
      <c r="F22" s="20"/>
      <c r="G22" s="19"/>
    </row>
    <row r="23" spans="1:10" ht="16.5" thickBot="1" x14ac:dyDescent="0.3">
      <c r="A23" s="6"/>
      <c r="B23" s="11" t="s">
        <v>16</v>
      </c>
      <c r="C23" s="12" t="s">
        <v>15</v>
      </c>
    </row>
    <row r="24" spans="1:10" ht="15.75" x14ac:dyDescent="0.25">
      <c r="A24" s="7"/>
      <c r="B24" s="13" t="s">
        <v>11</v>
      </c>
      <c r="C24" s="8">
        <f>G17+G16+G14+G9+G6+G5</f>
        <v>35000</v>
      </c>
    </row>
    <row r="25" spans="1:10" ht="15" customHeight="1" x14ac:dyDescent="0.25">
      <c r="A25" s="7"/>
      <c r="B25" s="14" t="s">
        <v>13</v>
      </c>
      <c r="C25" s="9">
        <f>G7+G8+G12+G13+G20</f>
        <v>12000</v>
      </c>
    </row>
    <row r="26" spans="1:10" ht="15.75" x14ac:dyDescent="0.25">
      <c r="A26" s="7"/>
      <c r="B26" s="14" t="s">
        <v>12</v>
      </c>
      <c r="C26" s="9">
        <f>G11+G10</f>
        <v>30000</v>
      </c>
    </row>
    <row r="27" spans="1:10" ht="15.75" x14ac:dyDescent="0.25">
      <c r="A27" s="7"/>
      <c r="B27" s="27" t="s">
        <v>26</v>
      </c>
      <c r="C27" s="28">
        <f>G19</f>
        <v>20000</v>
      </c>
    </row>
    <row r="28" spans="1:10" ht="16.5" thickBot="1" x14ac:dyDescent="0.3">
      <c r="A28" s="6"/>
      <c r="B28" s="15" t="s">
        <v>14</v>
      </c>
      <c r="C28" s="10">
        <f>G18</f>
        <v>3000</v>
      </c>
    </row>
    <row r="29" spans="1:10" x14ac:dyDescent="0.25">
      <c r="A29" s="6"/>
      <c r="B29" s="6"/>
      <c r="C29" s="6"/>
    </row>
    <row r="31" spans="1:10" ht="45.75" customHeight="1" x14ac:dyDescent="0.25">
      <c r="A31" s="71" t="s">
        <v>61</v>
      </c>
      <c r="B31" s="71"/>
      <c r="C31" s="71"/>
      <c r="D31" s="71"/>
      <c r="E31" s="71"/>
      <c r="F31" s="71"/>
      <c r="G31" s="71"/>
    </row>
    <row r="32" spans="1:10" ht="15.75" customHeight="1" x14ac:dyDescent="0.25">
      <c r="A32" s="25"/>
      <c r="B32" s="24"/>
      <c r="C32" s="24"/>
      <c r="D32" s="24"/>
      <c r="E32" s="24"/>
      <c r="F32" s="24"/>
      <c r="G32" s="24"/>
      <c r="H32" s="24"/>
      <c r="I32" s="24"/>
    </row>
    <row r="33" spans="1:9" ht="15.75" x14ac:dyDescent="0.25">
      <c r="A33" s="4" t="s">
        <v>62</v>
      </c>
      <c r="B33" s="5"/>
      <c r="C33" s="5"/>
      <c r="D33" s="4"/>
      <c r="E33" s="4"/>
      <c r="F33" s="4"/>
      <c r="G33" s="5"/>
      <c r="H33" s="5"/>
      <c r="I33" s="5"/>
    </row>
    <row r="34" spans="1:9" ht="15.75" x14ac:dyDescent="0.25">
      <c r="A34" s="4" t="s">
        <v>63</v>
      </c>
      <c r="B34" s="5"/>
      <c r="C34" s="5"/>
      <c r="D34" s="4"/>
      <c r="E34" s="4"/>
      <c r="F34" s="4"/>
      <c r="G34" s="5"/>
      <c r="H34" s="5"/>
      <c r="I34" s="5"/>
    </row>
    <row r="35" spans="1:9" ht="15.75" x14ac:dyDescent="0.25">
      <c r="A35" s="4"/>
      <c r="B35" s="5"/>
      <c r="C35" s="5"/>
      <c r="D35" s="4" t="s">
        <v>6</v>
      </c>
      <c r="E35" s="4"/>
      <c r="F35" s="4"/>
      <c r="G35" s="4"/>
      <c r="I35" s="5"/>
    </row>
    <row r="36" spans="1:9" ht="15.75" x14ac:dyDescent="0.25">
      <c r="A36" s="4"/>
      <c r="B36" s="5"/>
      <c r="C36" s="5"/>
      <c r="D36" s="4" t="s">
        <v>43</v>
      </c>
      <c r="E36" s="4"/>
      <c r="F36" s="4"/>
      <c r="G36" s="4"/>
    </row>
    <row r="37" spans="1:9" ht="15.75" x14ac:dyDescent="0.25">
      <c r="A37" s="5"/>
      <c r="B37" s="5"/>
      <c r="C37" s="5"/>
      <c r="D37" s="4" t="s">
        <v>44</v>
      </c>
      <c r="E37" s="4"/>
      <c r="F37" s="5"/>
      <c r="G37" s="4"/>
    </row>
    <row r="38" spans="1:9" ht="15.75" x14ac:dyDescent="0.25">
      <c r="A38" s="3"/>
      <c r="B38" s="3"/>
      <c r="C38" s="3"/>
      <c r="D38" s="23"/>
      <c r="E38" s="23"/>
      <c r="F38" s="3"/>
      <c r="G38" s="3"/>
    </row>
    <row r="39" spans="1:9" ht="15.75" x14ac:dyDescent="0.25">
      <c r="A39" s="3"/>
      <c r="B39" s="3"/>
      <c r="C39" s="3"/>
      <c r="D39" s="23"/>
      <c r="E39" s="23"/>
      <c r="F39" s="3"/>
      <c r="G39" s="3"/>
      <c r="H39" s="3"/>
      <c r="I39" s="3"/>
    </row>
    <row r="41" spans="1:9" ht="56.25" customHeight="1" x14ac:dyDescent="0.25">
      <c r="A41" s="72"/>
      <c r="B41" s="73"/>
      <c r="C41" s="73"/>
      <c r="D41" s="73"/>
      <c r="E41" s="73"/>
      <c r="F41" s="73"/>
      <c r="G41" s="73"/>
      <c r="H41" s="73"/>
      <c r="I41" s="73"/>
    </row>
  </sheetData>
  <mergeCells count="3">
    <mergeCell ref="A31:G31"/>
    <mergeCell ref="A41:I41"/>
    <mergeCell ref="A2:G2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rozdělení dotací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2022-06-01T07:56:45Z</cp:lastPrinted>
  <dcterms:created xsi:type="dcterms:W3CDTF">2017-03-03T11:46:50Z</dcterms:created>
  <dcterms:modified xsi:type="dcterms:W3CDTF">2022-06-01T07:57:18Z</dcterms:modified>
</cp:coreProperties>
</file>